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10755"/>
  </bookViews>
  <sheets>
    <sheet name="Sheet1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<sst xmlns="http://schemas.openxmlformats.org/spreadsheetml/2006/main" count="58">
  <si>
    <t>新乡学院第二届十佳大学生评分表</t>
  </si>
  <si>
    <t>院系</t>
  </si>
  <si>
    <t>姓名</t>
  </si>
  <si>
    <t>学生投票</t>
  </si>
  <si>
    <t>得分</t>
  </si>
  <si>
    <t>团委微博转发量</t>
  </si>
  <si>
    <t>院系微博转发量</t>
  </si>
  <si>
    <t>宣讲会展示得分</t>
  </si>
  <si>
    <t>复评评委投票</t>
  </si>
  <si>
    <t>总分</t>
  </si>
  <si>
    <t>外国语学院</t>
  </si>
  <si>
    <t>牟骊宇</t>
  </si>
  <si>
    <t>文学院</t>
  </si>
  <si>
    <t>赵仝宇</t>
  </si>
  <si>
    <t>计算机与信息工程学院</t>
  </si>
  <si>
    <t>郑长君</t>
  </si>
  <si>
    <t>历史与社会发展学院</t>
  </si>
  <si>
    <t>商诗娴</t>
  </si>
  <si>
    <t>机电工程学院</t>
  </si>
  <si>
    <t>杨振川</t>
  </si>
  <si>
    <t>化学化工学院</t>
  </si>
  <si>
    <t>李彩凤</t>
  </si>
  <si>
    <t>音乐系</t>
  </si>
  <si>
    <t>白雪</t>
  </si>
  <si>
    <t>教育科学学院</t>
  </si>
  <si>
    <t>张冰凯</t>
  </si>
  <si>
    <t>新闻传播学院</t>
  </si>
  <si>
    <t>范建豪</t>
  </si>
  <si>
    <t>物理与电子工程学院</t>
  </si>
  <si>
    <t>杨志</t>
  </si>
  <si>
    <t>梁胜国</t>
  </si>
  <si>
    <t>艺术学院</t>
  </si>
  <si>
    <t>沈钦来</t>
  </si>
  <si>
    <t>邵祖瑞</t>
  </si>
  <si>
    <t>管理学院</t>
  </si>
  <si>
    <t>张琳琳</t>
  </si>
  <si>
    <t>商学院</t>
  </si>
  <si>
    <t>秦亚超</t>
  </si>
  <si>
    <t>体育系</t>
  </si>
  <si>
    <t>孙浩</t>
  </si>
  <si>
    <t>数学与信息科学学院</t>
  </si>
  <si>
    <t>谢俊涛</t>
  </si>
  <si>
    <t>国际教育与交流学院</t>
  </si>
  <si>
    <t>李文豪</t>
  </si>
  <si>
    <t>生命科学技术学院</t>
  </si>
  <si>
    <t>张昭</t>
  </si>
  <si>
    <t>土木工程与建筑学院</t>
  </si>
  <si>
    <t>赵永恒</t>
  </si>
  <si>
    <t>张明芳</t>
  </si>
  <si>
    <t>杨澜</t>
  </si>
  <si>
    <t>孙真真</t>
  </si>
  <si>
    <t>马秀博</t>
  </si>
  <si>
    <t>孙俊伟</t>
  </si>
  <si>
    <t>郭玮褀</t>
  </si>
  <si>
    <t>孙智妍</t>
  </si>
  <si>
    <t>颜苏云</t>
  </si>
  <si>
    <t>陈营营</t>
  </si>
  <si>
    <t>说明：
1.分数计算：总分=学生投票得分（20%）+团委微博转发量（10%）+院系微博转发量（5%）+宣讲会展示得分（25%）+复评评委投票得分（40%）
  单项得分计算为：XX分数=XX票数/本项最高票数*本项最高分，其中本项最高票数（或其他）为本项最高分即满分。（表中标红为单项最高票数或其他）。宣讲会得分为院系推荐环节有宣讲程序且有推荐材料者计25分，有宣讲程序无推荐材料者计24分。
2.公示时间为2015年12月21日-23日，公示期间如有问题，请联系校团委组宣部，联系电话：3683626。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</si>
</sst>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0_);[Red]\(0.000\)"/>
    <numFmt numFmtId="177" formatCode="0.000_ "/>
  </numFmts>
  <fonts count="23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4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9" fillId="9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9" applyNumberFormat="0" applyFon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9" fillId="0" borderId="11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20" fillId="6" borderId="12" applyNumberFormat="0" applyAlignment="0" applyProtection="0">
      <alignment vertical="center"/>
    </xf>
    <xf numFmtId="0" fontId="5" fillId="3" borderId="6" applyNumberFormat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Alignment="1"/>
    <xf numFmtId="0" fontId="2" fillId="0" borderId="1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177" fontId="1" fillId="0" borderId="4" xfId="0" applyNumberFormat="1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/>
    </xf>
    <xf numFmtId="176" fontId="1" fillId="0" borderId="4" xfId="0" applyNumberFormat="1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/>
    </xf>
    <xf numFmtId="177" fontId="3" fillId="0" borderId="4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left" vertical="top" wrapText="1"/>
    </xf>
    <xf numFmtId="0" fontId="1" fillId="0" borderId="0" xfId="0" applyFont="1" applyFill="1" applyAlignment="1">
      <alignment horizontal="left" vertical="top"/>
    </xf>
    <xf numFmtId="0" fontId="1" fillId="0" borderId="5" xfId="0" applyNumberFormat="1" applyFont="1" applyFill="1" applyBorder="1" applyAlignment="1">
      <alignment horizontal="center"/>
    </xf>
    <xf numFmtId="0" fontId="1" fillId="0" borderId="3" xfId="0" applyNumberFormat="1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B39"/>
  <sheetViews>
    <sheetView tabSelected="1" topLeftCell="A5" workbookViewId="0">
      <selection activeCell="C25" sqref="C25"/>
    </sheetView>
  </sheetViews>
  <sheetFormatPr defaultColWidth="9" defaultRowHeight="14.25"/>
  <cols>
    <col min="1" max="1" width="21" style="1" customWidth="1"/>
    <col min="2" max="2" width="8" style="1" customWidth="1"/>
    <col min="3" max="3" width="8.625" style="1" customWidth="1"/>
    <col min="4" max="4" width="10.375" style="1" customWidth="1"/>
    <col min="5" max="5" width="10.75" style="1" customWidth="1"/>
    <col min="6" max="6" width="9.75" style="1" customWidth="1"/>
    <col min="7" max="7" width="13.25" style="1" customWidth="1"/>
    <col min="8" max="8" width="8.875" style="1" customWidth="1"/>
    <col min="9" max="9" width="12.375" style="1" customWidth="1"/>
    <col min="10" max="10" width="12.5" style="1" customWidth="1"/>
    <col min="11" max="11" width="8.875" style="1" customWidth="1"/>
    <col min="12" max="12" width="8.5" style="1" customWidth="1"/>
    <col min="13" max="254" width="14.375" style="1" customWidth="1"/>
    <col min="255" max="16382" width="9" style="2"/>
  </cols>
  <sheetData>
    <row r="1" ht="31.5" spans="1:12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14"/>
    </row>
    <row r="2" customFormat="1" spans="1:16382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4</v>
      </c>
      <c r="G2" s="5" t="s">
        <v>6</v>
      </c>
      <c r="H2" s="5" t="s">
        <v>4</v>
      </c>
      <c r="I2" s="5" t="s">
        <v>7</v>
      </c>
      <c r="J2" s="15" t="s">
        <v>8</v>
      </c>
      <c r="K2" s="15" t="s">
        <v>4</v>
      </c>
      <c r="L2" s="5" t="s">
        <v>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customFormat="1" spans="1:16382">
      <c r="A3" s="6" t="s">
        <v>10</v>
      </c>
      <c r="B3" s="6" t="s">
        <v>11</v>
      </c>
      <c r="C3" s="6">
        <v>263</v>
      </c>
      <c r="D3" s="7">
        <v>19.338</v>
      </c>
      <c r="E3" s="8">
        <v>10111</v>
      </c>
      <c r="F3" s="9">
        <v>4.672</v>
      </c>
      <c r="G3" s="8">
        <v>1910</v>
      </c>
      <c r="H3" s="7">
        <f>G3/G14*H14</f>
        <v>1.63303693570451</v>
      </c>
      <c r="I3" s="6">
        <v>25</v>
      </c>
      <c r="J3" s="6">
        <v>49</v>
      </c>
      <c r="K3" s="7">
        <v>36.981</v>
      </c>
      <c r="L3" s="7">
        <v>87.624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customFormat="1" spans="1:16382">
      <c r="A4" s="6" t="s">
        <v>12</v>
      </c>
      <c r="B4" s="6" t="s">
        <v>13</v>
      </c>
      <c r="C4" s="6">
        <v>217</v>
      </c>
      <c r="D4" s="7">
        <v>15.956</v>
      </c>
      <c r="E4" s="8">
        <v>10400</v>
      </c>
      <c r="F4" s="9">
        <v>4.806</v>
      </c>
      <c r="G4" s="8">
        <v>2567</v>
      </c>
      <c r="H4" s="7">
        <v>2.195</v>
      </c>
      <c r="I4" s="6">
        <v>25</v>
      </c>
      <c r="J4" s="6">
        <v>50</v>
      </c>
      <c r="K4" s="7">
        <v>37.736</v>
      </c>
      <c r="L4" s="7">
        <v>85.692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customFormat="1" spans="1:16382">
      <c r="A5" s="6" t="s">
        <v>14</v>
      </c>
      <c r="B5" s="6" t="s">
        <v>15</v>
      </c>
      <c r="C5" s="6">
        <v>210</v>
      </c>
      <c r="D5" s="7">
        <v>15.441</v>
      </c>
      <c r="E5" s="8">
        <v>13862</v>
      </c>
      <c r="F5" s="9">
        <f>E5/E3*F3</f>
        <v>6.40522836514687</v>
      </c>
      <c r="G5" s="8">
        <v>1759</v>
      </c>
      <c r="H5" s="7">
        <f>G5/G7*H7</f>
        <v>1.50393296853625</v>
      </c>
      <c r="I5" s="6">
        <v>25</v>
      </c>
      <c r="J5" s="6">
        <v>49</v>
      </c>
      <c r="K5" s="7">
        <v>36.981</v>
      </c>
      <c r="L5" s="7">
        <v>85.331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customFormat="1" spans="1:16382">
      <c r="A6" s="6" t="s">
        <v>16</v>
      </c>
      <c r="B6" s="6" t="s">
        <v>17</v>
      </c>
      <c r="C6" s="6">
        <v>231</v>
      </c>
      <c r="D6" s="7">
        <v>16.985</v>
      </c>
      <c r="E6" s="8">
        <v>9165</v>
      </c>
      <c r="F6" s="9">
        <f t="shared" ref="F6:F14" si="0">E6/E5*F5</f>
        <v>4.23488082286618</v>
      </c>
      <c r="G6" s="8">
        <v>1501</v>
      </c>
      <c r="H6" s="7">
        <f>G6/G13*H13</f>
        <v>1.28334473324213</v>
      </c>
      <c r="I6" s="6">
        <v>25</v>
      </c>
      <c r="J6" s="6">
        <v>50</v>
      </c>
      <c r="K6" s="7">
        <v>37.736</v>
      </c>
      <c r="L6" s="7">
        <v>85.239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customFormat="1" spans="1:16382">
      <c r="A7" s="6" t="s">
        <v>18</v>
      </c>
      <c r="B7" s="6" t="s">
        <v>19</v>
      </c>
      <c r="C7" s="6">
        <v>242</v>
      </c>
      <c r="D7" s="7">
        <v>17.794</v>
      </c>
      <c r="E7" s="8">
        <v>6789</v>
      </c>
      <c r="F7" s="9">
        <f>E7/E5*F5</f>
        <v>3.13700009890218</v>
      </c>
      <c r="G7" s="8">
        <v>5801</v>
      </c>
      <c r="H7" s="7">
        <f>G7/G17*H17</f>
        <v>4.95981532147743</v>
      </c>
      <c r="I7" s="6">
        <v>24</v>
      </c>
      <c r="J7" s="6">
        <v>45</v>
      </c>
      <c r="K7" s="7">
        <v>33.962</v>
      </c>
      <c r="L7" s="7">
        <v>83.853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customFormat="1" spans="1:16382">
      <c r="A8" s="6" t="s">
        <v>20</v>
      </c>
      <c r="B8" s="6" t="s">
        <v>21</v>
      </c>
      <c r="C8" s="6">
        <v>108</v>
      </c>
      <c r="D8" s="7">
        <v>7.941</v>
      </c>
      <c r="E8" s="8">
        <v>7048</v>
      </c>
      <c r="F8" s="9">
        <f>E8/E6*F6</f>
        <v>3.25667649095045</v>
      </c>
      <c r="G8" s="8">
        <v>534</v>
      </c>
      <c r="H8" s="7">
        <v>0.457</v>
      </c>
      <c r="I8" s="6">
        <v>25</v>
      </c>
      <c r="J8" s="6">
        <v>53</v>
      </c>
      <c r="K8" s="11">
        <v>40</v>
      </c>
      <c r="L8" s="7">
        <v>76.654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customFormat="1" spans="1:16382">
      <c r="A9" s="6" t="s">
        <v>22</v>
      </c>
      <c r="B9" s="6" t="s">
        <v>23</v>
      </c>
      <c r="C9" s="6">
        <v>165</v>
      </c>
      <c r="D9" s="7">
        <v>12.132</v>
      </c>
      <c r="E9" s="8">
        <v>21641</v>
      </c>
      <c r="F9" s="10">
        <v>10</v>
      </c>
      <c r="G9" s="8">
        <v>5650</v>
      </c>
      <c r="H9" s="7">
        <v>4.831</v>
      </c>
      <c r="I9" s="6">
        <v>24</v>
      </c>
      <c r="J9" s="6">
        <v>26</v>
      </c>
      <c r="K9" s="7">
        <v>19.623</v>
      </c>
      <c r="L9" s="7">
        <v>70.585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customFormat="1" spans="1:16382">
      <c r="A10" s="6" t="s">
        <v>24</v>
      </c>
      <c r="B10" s="6" t="s">
        <v>25</v>
      </c>
      <c r="C10" s="6">
        <v>173</v>
      </c>
      <c r="D10" s="7">
        <v>12.721</v>
      </c>
      <c r="E10" s="8">
        <v>7635</v>
      </c>
      <c r="F10" s="9">
        <f t="shared" si="0"/>
        <v>3.52802550713923</v>
      </c>
      <c r="G10" s="8">
        <v>1306</v>
      </c>
      <c r="H10" s="7">
        <v>1.117</v>
      </c>
      <c r="I10" s="6">
        <v>25</v>
      </c>
      <c r="J10" s="6">
        <v>37</v>
      </c>
      <c r="K10" s="7">
        <v>27.925</v>
      </c>
      <c r="L10" s="7">
        <v>70.29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customFormat="1" spans="1:16382">
      <c r="A11" s="6" t="s">
        <v>26</v>
      </c>
      <c r="B11" s="6" t="s">
        <v>27</v>
      </c>
      <c r="C11" s="6">
        <v>179</v>
      </c>
      <c r="D11" s="7">
        <v>13.162</v>
      </c>
      <c r="E11" s="8">
        <v>761</v>
      </c>
      <c r="F11" s="9">
        <f t="shared" si="0"/>
        <v>0.351647336075043</v>
      </c>
      <c r="G11" s="8">
        <v>120</v>
      </c>
      <c r="H11" s="7">
        <f>G11/G5*H5</f>
        <v>0.102599179206566</v>
      </c>
      <c r="I11" s="6">
        <v>25</v>
      </c>
      <c r="J11" s="6">
        <v>41</v>
      </c>
      <c r="K11" s="7">
        <v>30.943</v>
      </c>
      <c r="L11" s="7">
        <v>69.56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customFormat="1" spans="1:16382">
      <c r="A12" s="6" t="s">
        <v>28</v>
      </c>
      <c r="B12" s="6" t="s">
        <v>29</v>
      </c>
      <c r="C12" s="6">
        <v>117</v>
      </c>
      <c r="D12" s="7">
        <v>8.603</v>
      </c>
      <c r="E12" s="8">
        <v>809</v>
      </c>
      <c r="F12" s="9">
        <f t="shared" si="0"/>
        <v>0.373827457141537</v>
      </c>
      <c r="G12" s="8">
        <v>972</v>
      </c>
      <c r="H12" s="7">
        <v>0.831</v>
      </c>
      <c r="I12" s="6">
        <v>24</v>
      </c>
      <c r="J12" s="6">
        <v>46</v>
      </c>
      <c r="K12" s="7">
        <v>34.717</v>
      </c>
      <c r="L12" s="7">
        <v>68.525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3" customFormat="1" spans="1:16382">
      <c r="A13" s="6" t="s">
        <v>18</v>
      </c>
      <c r="B13" s="6" t="s">
        <v>30</v>
      </c>
      <c r="C13" s="6">
        <v>237</v>
      </c>
      <c r="D13" s="7">
        <v>17.426</v>
      </c>
      <c r="E13" s="8">
        <v>11584</v>
      </c>
      <c r="F13" s="9">
        <f t="shared" si="0"/>
        <v>5.35280255071392</v>
      </c>
      <c r="G13" s="8">
        <v>5401</v>
      </c>
      <c r="H13" s="7">
        <f>G13/G22*H22</f>
        <v>4.61781805745554</v>
      </c>
      <c r="I13" s="6">
        <v>24</v>
      </c>
      <c r="J13" s="6">
        <v>22</v>
      </c>
      <c r="K13" s="7">
        <v>16.604</v>
      </c>
      <c r="L13" s="7">
        <v>68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</row>
    <row r="14" customFormat="1" spans="1:16382">
      <c r="A14" s="6" t="s">
        <v>31</v>
      </c>
      <c r="B14" s="6" t="s">
        <v>32</v>
      </c>
      <c r="C14" s="6">
        <v>210</v>
      </c>
      <c r="D14" s="7">
        <v>15.441</v>
      </c>
      <c r="E14" s="8">
        <v>21297</v>
      </c>
      <c r="F14" s="9">
        <f t="shared" si="0"/>
        <v>9.84104246569012</v>
      </c>
      <c r="G14" s="8">
        <v>2808</v>
      </c>
      <c r="H14" s="7">
        <f>G14/G17*H17</f>
        <v>2.40082079343365</v>
      </c>
      <c r="I14" s="6">
        <v>25</v>
      </c>
      <c r="J14" s="6">
        <v>17</v>
      </c>
      <c r="K14" s="7">
        <v>12.83</v>
      </c>
      <c r="L14" s="7">
        <v>65.513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5" customFormat="1" spans="1:16382">
      <c r="A15" s="6" t="s">
        <v>26</v>
      </c>
      <c r="B15" s="6" t="s">
        <v>33</v>
      </c>
      <c r="C15" s="6">
        <v>272</v>
      </c>
      <c r="D15" s="11">
        <v>20</v>
      </c>
      <c r="E15" s="8">
        <v>11561</v>
      </c>
      <c r="F15" s="9">
        <v>5.342</v>
      </c>
      <c r="G15" s="8">
        <v>595</v>
      </c>
      <c r="H15" s="7">
        <f>G15/G27*H27</f>
        <v>0.508720930232558</v>
      </c>
      <c r="I15" s="6">
        <v>25</v>
      </c>
      <c r="J15" s="6">
        <v>16</v>
      </c>
      <c r="K15" s="7">
        <v>12.075</v>
      </c>
      <c r="L15" s="7">
        <v>62.926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</row>
    <row r="16" customFormat="1" spans="1:16382">
      <c r="A16" s="6" t="s">
        <v>34</v>
      </c>
      <c r="B16" s="6" t="s">
        <v>35</v>
      </c>
      <c r="C16" s="6">
        <v>210</v>
      </c>
      <c r="D16" s="7">
        <v>15.441</v>
      </c>
      <c r="E16" s="8">
        <v>12828</v>
      </c>
      <c r="F16" s="9">
        <f t="shared" ref="F16:F22" si="1">E16/E14*F14</f>
        <v>5.92763735502056</v>
      </c>
      <c r="G16" s="8">
        <v>4284</v>
      </c>
      <c r="H16" s="7">
        <v>3.663</v>
      </c>
      <c r="I16" s="6">
        <v>25</v>
      </c>
      <c r="J16" s="6">
        <v>17</v>
      </c>
      <c r="K16" s="7">
        <v>12.83</v>
      </c>
      <c r="L16" s="7">
        <v>62.862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  <row r="17" customFormat="1" spans="1:16382">
      <c r="A17" s="6" t="s">
        <v>36</v>
      </c>
      <c r="B17" s="6" t="s">
        <v>37</v>
      </c>
      <c r="C17" s="6">
        <v>206</v>
      </c>
      <c r="D17" s="7">
        <v>15.147</v>
      </c>
      <c r="E17" s="8">
        <v>14893</v>
      </c>
      <c r="F17" s="9">
        <f t="shared" ref="F17:F20" si="2">E17/E16*F16</f>
        <v>6.88184464673536</v>
      </c>
      <c r="G17" s="8">
        <v>1078</v>
      </c>
      <c r="H17" s="7">
        <f>G17/G18*H18</f>
        <v>0.921682626538988</v>
      </c>
      <c r="I17" s="6">
        <v>25</v>
      </c>
      <c r="J17" s="6">
        <v>17</v>
      </c>
      <c r="K17" s="7">
        <v>12.83</v>
      </c>
      <c r="L17" s="7">
        <v>60.781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</row>
    <row r="18" customFormat="1" spans="1:16382">
      <c r="A18" s="6" t="s">
        <v>38</v>
      </c>
      <c r="B18" s="6" t="s">
        <v>39</v>
      </c>
      <c r="C18" s="6">
        <v>203</v>
      </c>
      <c r="D18" s="7">
        <v>14.926</v>
      </c>
      <c r="E18" s="8">
        <v>10109</v>
      </c>
      <c r="F18" s="9">
        <f t="shared" si="1"/>
        <v>4.67122591377478</v>
      </c>
      <c r="G18" s="8">
        <v>5848</v>
      </c>
      <c r="H18" s="11">
        <v>5</v>
      </c>
      <c r="I18" s="6">
        <v>25</v>
      </c>
      <c r="J18" s="6">
        <v>13</v>
      </c>
      <c r="K18" s="7">
        <v>9.811</v>
      </c>
      <c r="L18" s="7">
        <v>59.409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</row>
    <row r="19" customFormat="1" spans="1:16382">
      <c r="A19" s="6" t="s">
        <v>40</v>
      </c>
      <c r="B19" s="6" t="s">
        <v>41</v>
      </c>
      <c r="C19" s="6">
        <v>164</v>
      </c>
      <c r="D19" s="7">
        <v>12.059</v>
      </c>
      <c r="E19" s="8">
        <v>9905</v>
      </c>
      <c r="F19" s="9">
        <f t="shared" si="2"/>
        <v>4.57696039924218</v>
      </c>
      <c r="G19" s="8">
        <v>105</v>
      </c>
      <c r="H19" s="7">
        <f>G19/G9*H9</f>
        <v>0.0897796460176991</v>
      </c>
      <c r="I19" s="6">
        <v>24</v>
      </c>
      <c r="J19" s="6">
        <v>21</v>
      </c>
      <c r="K19" s="7">
        <v>15.849</v>
      </c>
      <c r="L19" s="7">
        <v>56.575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</row>
    <row r="20" customFormat="1" spans="1:16382">
      <c r="A20" s="6" t="s">
        <v>42</v>
      </c>
      <c r="B20" s="6" t="s">
        <v>43</v>
      </c>
      <c r="C20" s="6">
        <v>101</v>
      </c>
      <c r="D20" s="7">
        <v>7.426</v>
      </c>
      <c r="E20" s="8">
        <v>10904</v>
      </c>
      <c r="F20" s="9">
        <f t="shared" si="2"/>
        <v>5.03858416893859</v>
      </c>
      <c r="G20" s="6">
        <v>0</v>
      </c>
      <c r="H20" s="7">
        <f>G20/G15*H15</f>
        <v>0</v>
      </c>
      <c r="I20" s="6">
        <v>24</v>
      </c>
      <c r="J20" s="6">
        <v>23</v>
      </c>
      <c r="K20" s="7">
        <f>K19*J20/J19</f>
        <v>17.3584285714286</v>
      </c>
      <c r="L20" s="7">
        <f>D20+F20+H20+I20+K20</f>
        <v>53.8230127403672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</row>
    <row r="21" customFormat="1" spans="1:16382">
      <c r="A21" s="6" t="s">
        <v>44</v>
      </c>
      <c r="B21" s="6" t="s">
        <v>45</v>
      </c>
      <c r="C21" s="6">
        <v>181</v>
      </c>
      <c r="D21" s="7">
        <v>13.309</v>
      </c>
      <c r="E21" s="8">
        <v>9266</v>
      </c>
      <c r="F21" s="9">
        <f t="shared" si="1"/>
        <v>4.28168753754447</v>
      </c>
      <c r="G21" s="8">
        <v>5147</v>
      </c>
      <c r="H21" s="7">
        <f>G21/G16*H16</f>
        <v>4.4009012605042</v>
      </c>
      <c r="I21" s="6">
        <v>24</v>
      </c>
      <c r="J21" s="6">
        <v>10</v>
      </c>
      <c r="K21" s="7">
        <v>7.547</v>
      </c>
      <c r="L21" s="7">
        <v>53.539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</row>
    <row r="22" customFormat="1" spans="1:16382">
      <c r="A22" s="6" t="s">
        <v>46</v>
      </c>
      <c r="B22" s="6" t="s">
        <v>47</v>
      </c>
      <c r="C22" s="6">
        <v>234</v>
      </c>
      <c r="D22" s="7">
        <v>17.206</v>
      </c>
      <c r="E22" s="8">
        <v>8340</v>
      </c>
      <c r="F22" s="9">
        <f t="shared" si="1"/>
        <v>3.85379603530336</v>
      </c>
      <c r="G22" s="8">
        <v>1066</v>
      </c>
      <c r="H22" s="7">
        <f>G22/G30*H30</f>
        <v>0.911422708618331</v>
      </c>
      <c r="I22" s="6">
        <v>24</v>
      </c>
      <c r="J22" s="6">
        <v>10</v>
      </c>
      <c r="K22" s="7">
        <v>7.547</v>
      </c>
      <c r="L22" s="7">
        <v>53.518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</row>
    <row r="23" customFormat="1" spans="1:16382">
      <c r="A23" s="6" t="s">
        <v>31</v>
      </c>
      <c r="B23" s="6" t="s">
        <v>48</v>
      </c>
      <c r="C23" s="6">
        <v>193</v>
      </c>
      <c r="D23" s="7">
        <v>14.191</v>
      </c>
      <c r="E23" s="8">
        <v>9236</v>
      </c>
      <c r="F23" s="9">
        <f t="shared" ref="F23:F29" si="3">E23/E22*F22</f>
        <v>4.26782496187792</v>
      </c>
      <c r="G23" s="8">
        <v>1531</v>
      </c>
      <c r="H23" s="7">
        <f>G23/G19*H19</f>
        <v>1.30907274336283</v>
      </c>
      <c r="I23" s="6">
        <v>25</v>
      </c>
      <c r="J23" s="6">
        <v>11</v>
      </c>
      <c r="K23" s="7">
        <v>8.302</v>
      </c>
      <c r="L23" s="7">
        <v>53.07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</row>
    <row r="24" customFormat="1" spans="1:16382">
      <c r="A24" s="6" t="s">
        <v>10</v>
      </c>
      <c r="B24" s="6" t="s">
        <v>49</v>
      </c>
      <c r="C24" s="6">
        <v>173</v>
      </c>
      <c r="D24" s="7">
        <v>12.721</v>
      </c>
      <c r="E24" s="8">
        <v>17227</v>
      </c>
      <c r="F24" s="9">
        <f t="shared" ref="F24:F26" si="4">E24/E22*F22</f>
        <v>7.96035303359364</v>
      </c>
      <c r="G24" s="8">
        <v>3105</v>
      </c>
      <c r="H24" s="7">
        <f>G24/G17*H17</f>
        <v>2.6547537619699</v>
      </c>
      <c r="I24" s="6">
        <v>25</v>
      </c>
      <c r="J24" s="6">
        <v>6</v>
      </c>
      <c r="K24" s="7">
        <v>4.528</v>
      </c>
      <c r="L24" s="7">
        <v>52.864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</row>
    <row r="25" customFormat="1" spans="1:16382">
      <c r="A25" s="6" t="s">
        <v>34</v>
      </c>
      <c r="B25" s="6" t="s">
        <v>50</v>
      </c>
      <c r="C25" s="6">
        <v>152</v>
      </c>
      <c r="D25" s="7">
        <v>11.176</v>
      </c>
      <c r="E25" s="8">
        <v>6383</v>
      </c>
      <c r="F25" s="9">
        <f t="shared" si="4"/>
        <v>2.94949401598817</v>
      </c>
      <c r="G25" s="8">
        <v>1257</v>
      </c>
      <c r="H25" s="7">
        <f>G25/G14*H14</f>
        <v>1.07472640218878</v>
      </c>
      <c r="I25" s="6">
        <v>25</v>
      </c>
      <c r="J25" s="6">
        <v>16</v>
      </c>
      <c r="K25" s="7">
        <v>12.075</v>
      </c>
      <c r="L25" s="7">
        <v>52.276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</row>
    <row r="26" customFormat="1" spans="1:16382">
      <c r="A26" s="6" t="s">
        <v>22</v>
      </c>
      <c r="B26" s="6" t="s">
        <v>43</v>
      </c>
      <c r="C26" s="6">
        <v>197</v>
      </c>
      <c r="D26" s="7">
        <v>14.485</v>
      </c>
      <c r="E26" s="8">
        <v>10770</v>
      </c>
      <c r="F26" s="9">
        <f t="shared" si="4"/>
        <v>4.97666466429462</v>
      </c>
      <c r="G26" s="8">
        <v>4167</v>
      </c>
      <c r="H26" s="7">
        <f>G26/G23*H23</f>
        <v>3.56296938053097</v>
      </c>
      <c r="I26" s="6">
        <v>24</v>
      </c>
      <c r="J26" s="6">
        <v>6</v>
      </c>
      <c r="K26" s="7">
        <v>4.528</v>
      </c>
      <c r="L26" s="7">
        <v>51.553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</row>
    <row r="27" customFormat="1" spans="1:16382">
      <c r="A27" s="6" t="s">
        <v>28</v>
      </c>
      <c r="B27" s="6" t="s">
        <v>51</v>
      </c>
      <c r="C27" s="6">
        <v>199</v>
      </c>
      <c r="D27" s="7">
        <v>14.632</v>
      </c>
      <c r="E27" s="8">
        <v>3589</v>
      </c>
      <c r="F27" s="9">
        <f t="shared" si="3"/>
        <v>1.65842613557599</v>
      </c>
      <c r="G27" s="8">
        <v>1759</v>
      </c>
      <c r="H27" s="7">
        <f>G27/G25*H25</f>
        <v>1.50393296853625</v>
      </c>
      <c r="I27" s="6">
        <v>24</v>
      </c>
      <c r="J27" s="6">
        <v>12</v>
      </c>
      <c r="K27" s="7">
        <v>9.057</v>
      </c>
      <c r="L27" s="7">
        <v>50.851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</row>
    <row r="28" customFormat="1" spans="1:16382">
      <c r="A28" s="6" t="s">
        <v>36</v>
      </c>
      <c r="B28" s="6" t="s">
        <v>52</v>
      </c>
      <c r="C28" s="6">
        <v>199</v>
      </c>
      <c r="D28" s="7">
        <v>14.632</v>
      </c>
      <c r="E28" s="8">
        <v>7394</v>
      </c>
      <c r="F28" s="9">
        <f t="shared" si="3"/>
        <v>3.4166628159512</v>
      </c>
      <c r="G28" s="8">
        <v>245</v>
      </c>
      <c r="H28" s="7">
        <f>G28/G27*H27</f>
        <v>0.209473324213406</v>
      </c>
      <c r="I28" s="6">
        <v>25</v>
      </c>
      <c r="J28" s="6">
        <v>9</v>
      </c>
      <c r="K28" s="7">
        <v>6.792</v>
      </c>
      <c r="L28" s="7">
        <v>50.051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</row>
    <row r="29" customFormat="1" spans="1:16382">
      <c r="A29" s="6" t="s">
        <v>46</v>
      </c>
      <c r="B29" s="6" t="s">
        <v>53</v>
      </c>
      <c r="C29" s="6">
        <v>216</v>
      </c>
      <c r="D29" s="7">
        <v>15.882</v>
      </c>
      <c r="E29" s="8">
        <v>10329</v>
      </c>
      <c r="F29" s="9">
        <f t="shared" si="3"/>
        <v>4.77288480199621</v>
      </c>
      <c r="G29" s="8">
        <v>2143</v>
      </c>
      <c r="H29" s="7">
        <v>1.832</v>
      </c>
      <c r="I29" s="6">
        <v>24</v>
      </c>
      <c r="J29" s="6">
        <v>4</v>
      </c>
      <c r="K29" s="7">
        <v>3.019</v>
      </c>
      <c r="L29" s="7">
        <v>49.506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</row>
    <row r="30" customFormat="1" spans="1:16382">
      <c r="A30" s="6" t="s">
        <v>24</v>
      </c>
      <c r="B30" s="6" t="s">
        <v>54</v>
      </c>
      <c r="C30" s="6">
        <v>119</v>
      </c>
      <c r="D30" s="7">
        <v>8.75</v>
      </c>
      <c r="E30" s="8">
        <v>7099</v>
      </c>
      <c r="F30" s="9">
        <f>E30/E28*F28</f>
        <v>3.28034748856337</v>
      </c>
      <c r="G30" s="8">
        <v>1500</v>
      </c>
      <c r="H30" s="7">
        <f>G30/G17*H17</f>
        <v>1.28248974008208</v>
      </c>
      <c r="I30" s="6">
        <v>25</v>
      </c>
      <c r="J30" s="6">
        <v>12</v>
      </c>
      <c r="K30" s="7">
        <v>9.057</v>
      </c>
      <c r="L30" s="7">
        <v>47.369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</row>
    <row r="31" customFormat="1" spans="1:16382">
      <c r="A31" s="6" t="s">
        <v>44</v>
      </c>
      <c r="B31" s="6" t="s">
        <v>55</v>
      </c>
      <c r="C31" s="6">
        <v>137</v>
      </c>
      <c r="D31" s="7">
        <v>10.074</v>
      </c>
      <c r="E31" s="8">
        <v>17941</v>
      </c>
      <c r="F31" s="9">
        <f>E31/E30*F30</f>
        <v>8.29028233445774</v>
      </c>
      <c r="G31" s="8">
        <v>35</v>
      </c>
      <c r="H31" s="7">
        <f>G31/G19*H19</f>
        <v>0.0299265486725664</v>
      </c>
      <c r="I31" s="6">
        <v>24</v>
      </c>
      <c r="J31" s="6">
        <v>6</v>
      </c>
      <c r="K31" s="7">
        <v>4.528</v>
      </c>
      <c r="L31" s="7">
        <v>46.923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</row>
    <row r="32" customFormat="1" spans="1:16382">
      <c r="A32" s="6" t="s">
        <v>12</v>
      </c>
      <c r="B32" s="6" t="s">
        <v>56</v>
      </c>
      <c r="C32" s="6">
        <v>118</v>
      </c>
      <c r="D32" s="7">
        <v>8.676</v>
      </c>
      <c r="E32" s="8">
        <v>800</v>
      </c>
      <c r="F32" s="9">
        <f>E32/E31*F31</f>
        <v>0.369668684441569</v>
      </c>
      <c r="G32" s="8">
        <v>155</v>
      </c>
      <c r="H32" s="7">
        <f>G32/G18*H18</f>
        <v>0.132523939808482</v>
      </c>
      <c r="I32" s="6">
        <v>25</v>
      </c>
      <c r="J32" s="6">
        <v>11</v>
      </c>
      <c r="K32" s="7">
        <v>8.302</v>
      </c>
      <c r="L32" s="7">
        <v>42.48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</row>
    <row r="33" spans="1:12">
      <c r="A33" s="12" t="s">
        <v>57</v>
      </c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</row>
    <row r="34" spans="1:12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</row>
    <row r="35" spans="1:1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</row>
    <row r="36" spans="1:1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</row>
    <row r="37" spans="1:12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</row>
    <row r="38" spans="1:1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</row>
    <row r="39" spans="1:1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</row>
  </sheetData>
  <sortState ref="A1:M31">
    <sortCondition ref="L1:L31" descending="1"/>
  </sortState>
  <mergeCells count="2">
    <mergeCell ref="A1:L1"/>
    <mergeCell ref="A33:L39"/>
  </mergeCells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2013-04-09T09:35:00Z</dcterms:created>
  <dcterms:modified xsi:type="dcterms:W3CDTF">2015-12-21T01:55:02Z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